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90" windowWidth="19200" windowHeight="11640" tabRatio="688"/>
  </bookViews>
  <sheets>
    <sheet name="4月手术医技" sheetId="4" r:id="rId1"/>
    <sheet name="1-4月手术医技" sheetId="3" r:id="rId2"/>
  </sheets>
  <calcPr calcId="162913" iterate="1"/>
</workbook>
</file>

<file path=xl/calcChain.xml><?xml version="1.0" encoding="utf-8"?>
<calcChain xmlns="http://schemas.openxmlformats.org/spreadsheetml/2006/main">
  <c r="Y8" i="3" l="1"/>
  <c r="Y9" i="3"/>
  <c r="Y6" i="3"/>
  <c r="J5" i="3"/>
  <c r="Y8" i="4"/>
  <c r="Y9" i="4"/>
  <c r="J5" i="4"/>
  <c r="Y6" i="4"/>
  <c r="AB12" i="4" l="1"/>
  <c r="Y12" i="4"/>
  <c r="V12" i="4"/>
  <c r="S12" i="4"/>
  <c r="P12" i="4"/>
  <c r="M12" i="4"/>
  <c r="G12" i="4"/>
  <c r="D12" i="4"/>
  <c r="AB11" i="4"/>
  <c r="Y11" i="4"/>
  <c r="V11" i="4"/>
  <c r="S11" i="4"/>
  <c r="P11" i="4"/>
  <c r="M11" i="4"/>
  <c r="J11" i="4"/>
  <c r="G11" i="4"/>
  <c r="D11" i="4"/>
  <c r="AB10" i="4"/>
  <c r="Y10" i="4"/>
  <c r="V10" i="4"/>
  <c r="S10" i="4"/>
  <c r="P10" i="4"/>
  <c r="M10" i="4"/>
  <c r="J10" i="4"/>
  <c r="G10" i="4"/>
  <c r="D10" i="4"/>
  <c r="V9" i="4"/>
  <c r="S9" i="4"/>
  <c r="P9" i="4"/>
  <c r="M9" i="4"/>
  <c r="J9" i="4"/>
  <c r="G9" i="4"/>
  <c r="D9" i="4"/>
  <c r="V8" i="4"/>
  <c r="J8" i="4"/>
  <c r="G8" i="4"/>
  <c r="D8" i="4"/>
  <c r="V7" i="4"/>
  <c r="G7" i="4"/>
  <c r="D7" i="4"/>
  <c r="V6" i="4"/>
  <c r="S6" i="4"/>
  <c r="P6" i="4"/>
  <c r="M6" i="4"/>
  <c r="J6" i="4"/>
  <c r="G6" i="4"/>
  <c r="D6" i="4"/>
  <c r="AB5" i="4"/>
  <c r="Y5" i="4"/>
  <c r="V5" i="4"/>
  <c r="S5" i="4"/>
  <c r="P5" i="4"/>
  <c r="M5" i="4"/>
  <c r="G5" i="4"/>
  <c r="D5" i="4"/>
  <c r="AB4" i="4"/>
  <c r="Y4" i="4"/>
  <c r="V4" i="4"/>
  <c r="S4" i="4"/>
  <c r="P4" i="4"/>
  <c r="M4" i="4"/>
  <c r="J4" i="4"/>
  <c r="G4" i="4"/>
  <c r="D4" i="4"/>
  <c r="AB11" i="3"/>
  <c r="AB12" i="3"/>
  <c r="AB10" i="3"/>
  <c r="Y11" i="3"/>
  <c r="Y12" i="3"/>
  <c r="Y10" i="3"/>
  <c r="V11" i="3"/>
  <c r="V12" i="3"/>
  <c r="V10" i="3"/>
  <c r="S11" i="3"/>
  <c r="S12" i="3"/>
  <c r="S10" i="3"/>
  <c r="P11" i="3"/>
  <c r="P12" i="3"/>
  <c r="P10" i="3"/>
  <c r="M11" i="3"/>
  <c r="M12" i="3"/>
  <c r="M10" i="3"/>
  <c r="J11" i="3"/>
  <c r="J12" i="3"/>
  <c r="J10" i="3"/>
  <c r="G11" i="3"/>
  <c r="G12" i="3"/>
  <c r="G10" i="3"/>
  <c r="D12" i="3"/>
  <c r="D11" i="3"/>
  <c r="D10" i="3"/>
  <c r="J6" i="3"/>
  <c r="J8" i="3"/>
  <c r="J9" i="3"/>
  <c r="V9" i="3" l="1"/>
  <c r="S9" i="3"/>
  <c r="P9" i="3"/>
  <c r="M9" i="3"/>
  <c r="G9" i="3"/>
  <c r="D9" i="3"/>
  <c r="V8" i="3"/>
  <c r="G8" i="3"/>
  <c r="D8" i="3"/>
  <c r="V7" i="3"/>
  <c r="G7" i="3"/>
  <c r="D7" i="3"/>
  <c r="V6" i="3"/>
  <c r="S6" i="3"/>
  <c r="P6" i="3"/>
  <c r="M6" i="3"/>
  <c r="G6" i="3"/>
  <c r="D6" i="3"/>
  <c r="AB5" i="3"/>
  <c r="Y5" i="3"/>
  <c r="V5" i="3"/>
  <c r="S5" i="3"/>
  <c r="P5" i="3"/>
  <c r="M5" i="3"/>
  <c r="G5" i="3"/>
  <c r="D5" i="3"/>
  <c r="AB4" i="3"/>
  <c r="Y4" i="3"/>
  <c r="V4" i="3"/>
  <c r="S4" i="3"/>
  <c r="P4" i="3"/>
  <c r="M4" i="3"/>
  <c r="J4" i="3"/>
  <c r="G4" i="3"/>
  <c r="D4" i="3"/>
</calcChain>
</file>

<file path=xl/sharedStrings.xml><?xml version="1.0" encoding="utf-8"?>
<sst xmlns="http://schemas.openxmlformats.org/spreadsheetml/2006/main" count="94" uniqueCount="36">
  <si>
    <t>项目</t>
  </si>
  <si>
    <t>2017年</t>
    <phoneticPr fontId="4" type="noConversion"/>
  </si>
  <si>
    <t>2016年</t>
    <phoneticPr fontId="4" type="noConversion"/>
  </si>
  <si>
    <t>同比</t>
    <phoneticPr fontId="4" type="noConversion"/>
  </si>
  <si>
    <t>总计</t>
  </si>
  <si>
    <t>检查收入</t>
    <phoneticPr fontId="4" type="noConversion"/>
  </si>
  <si>
    <t>卫生材料支出</t>
    <phoneticPr fontId="4" type="noConversion"/>
  </si>
  <si>
    <t>不计费材料支出</t>
    <phoneticPr fontId="4" type="noConversion"/>
  </si>
  <si>
    <t>总收入</t>
    <phoneticPr fontId="4" type="noConversion"/>
  </si>
  <si>
    <t>手术室</t>
    <phoneticPr fontId="4" type="noConversion"/>
  </si>
  <si>
    <t>麻醉科</t>
    <phoneticPr fontId="4" type="noConversion"/>
  </si>
  <si>
    <t>影像科</t>
    <phoneticPr fontId="4" type="noConversion"/>
  </si>
  <si>
    <t>B超室</t>
    <phoneticPr fontId="4" type="noConversion"/>
  </si>
  <si>
    <t>化验室</t>
    <phoneticPr fontId="4" type="noConversion"/>
  </si>
  <si>
    <t>胃镜室</t>
    <phoneticPr fontId="4" type="noConversion"/>
  </si>
  <si>
    <t>病理室</t>
    <phoneticPr fontId="4" type="noConversion"/>
  </si>
  <si>
    <t>心电图室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</si>
  <si>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</si>
  <si>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</si>
  <si>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</si>
  <si>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</si>
  <si>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</si>
  <si>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</si>
  <si>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2017年</t>
    <phoneticPr fontId="4" type="noConversion"/>
  </si>
  <si>
    <t>2016年</t>
    <phoneticPr fontId="4" type="noConversion"/>
  </si>
  <si>
    <t>同比</t>
    <phoneticPr fontId="4" type="noConversion"/>
  </si>
  <si>
    <t>2016年</t>
    <phoneticPr fontId="4" type="noConversion"/>
  </si>
  <si>
    <t>同比</t>
    <phoneticPr fontId="4" type="noConversion"/>
  </si>
  <si>
    <t>2017年</t>
    <phoneticPr fontId="4" type="noConversion"/>
  </si>
  <si>
    <t>治疗收入</t>
    <phoneticPr fontId="4" type="noConversion"/>
  </si>
  <si>
    <t>手术收入</t>
    <phoneticPr fontId="4" type="noConversion"/>
  </si>
  <si>
    <t>麻醉收入</t>
    <phoneticPr fontId="4" type="noConversion"/>
  </si>
  <si>
    <t>材料收入</t>
    <phoneticPr fontId="4" type="noConversion"/>
  </si>
  <si>
    <t>手术台数/检查人次</t>
    <phoneticPr fontId="4" type="noConversion"/>
  </si>
  <si>
    <t>2017年4月手术、医技科室收入构成及主要指标表</t>
    <phoneticPr fontId="4" type="noConversion"/>
  </si>
  <si>
    <t>2017年1-4月手术、医技科室收入构成及主要指标同期对比表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</si>
</sst>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_ "/>
  </numFmts>
  <fonts count="13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name val="宋体"/>
      <family val="2"/>
      <charset val="134"/>
    </font>
    <font>
      <sz val="10"/>
      <color rgb="FFFF0000"/>
      <name val="宋体"/>
      <family val="3"/>
      <charset val="134"/>
    </font>
    <font>
      <sz val="2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/>
    <xf numFmtId="177" fontId="3" fillId="3" borderId="1" xfId="0" applyNumberFormat="1" applyFont="1" applyFill="1" applyBorder="1" applyAlignment="1" applyProtection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/>
    </xf>
    <xf numFmtId="177" fontId="7" fillId="2" borderId="1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/>
    </xf>
    <xf numFmtId="177" fontId="0" fillId="2" borderId="1" xfId="0" applyNumberFormat="1" applyFill="1" applyBorder="1" applyAlignment="1">
      <alignment horizontal="center"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7" fillId="3" borderId="1" xfId="0" applyNumberFormat="1" applyFont="1" applyFill="1" applyBorder="1" applyAlignment="1" applyProtection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7" fontId="5" fillId="3" borderId="1" xfId="0" applyNumberFormat="1" applyFont="1" applyFill="1" applyBorder="1" applyAlignment="1" applyProtection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 applyProtection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 wrapText="1"/>
    </xf>
    <xf numFmtId="177" fontId="9" fillId="0" borderId="1" xfId="0" applyNumberFormat="1" applyFont="1" applyBorder="1" applyAlignment="1">
      <alignment horizontal="center" vertical="center"/>
    </xf>
    <xf numFmtId="177" fontId="10" fillId="2" borderId="1" xfId="0" applyNumberFormat="1" applyFont="1" applyFill="1" applyBorder="1" applyAlignment="1" applyProtection="1">
      <alignment horizontal="center" vertical="center"/>
    </xf>
    <xf numFmtId="177" fontId="11" fillId="3" borderId="1" xfId="0" applyNumberFormat="1" applyFont="1" applyFill="1" applyBorder="1" applyAlignment="1" applyProtection="1">
      <alignment horizontal="center" vertical="center"/>
    </xf>
    <xf numFmtId="177" fontId="8" fillId="0" borderId="1" xfId="0" applyNumberFormat="1" applyFont="1" applyBorder="1" applyAlignment="1">
      <alignment horizontal="center" vertical="center"/>
    </xf>
    <xf numFmtId="177" fontId="3" fillId="3" borderId="1" xfId="0" applyNumberFormat="1" applyFont="1" applyFill="1" applyBorder="1" applyAlignment="1" applyProtection="1">
      <alignment horizontal="center" vertical="center" wrapText="1"/>
    </xf>
    <xf numFmtId="177" fontId="2" fillId="0" borderId="0" xfId="0" applyNumberFormat="1" applyFont="1" applyAlignment="1">
      <alignment horizontal="center"/>
    </xf>
    <xf numFmtId="177" fontId="6" fillId="3" borderId="2" xfId="0" applyNumberFormat="1" applyFont="1" applyFill="1" applyBorder="1" applyAlignment="1" applyProtection="1">
      <alignment horizontal="center" vertical="center" wrapText="1"/>
    </xf>
    <xf numFmtId="177" fontId="6" fillId="3" borderId="3" xfId="0" applyNumberFormat="1" applyFont="1" applyFill="1" applyBorder="1" applyAlignment="1" applyProtection="1">
      <alignment horizontal="center" vertical="center" wrapText="1"/>
    </xf>
    <xf numFmtId="177" fontId="12" fillId="0" borderId="0" xfId="0" applyNumberFormat="1" applyFont="1" applyAlignment="1">
      <alignment horizont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abSelected="1" workbookViewId="0">
      <selection activeCell="O5" sqref="O5"/>
    </sheetView>
  </sheetViews>
  <sheetFormatPr defaultRowHeight="13.5" x14ac:dyDescent="0.15"/>
  <cols>
    <col min="1" max="1" width="15.125" style="1" customWidth="1"/>
    <col min="2" max="2" width="9.5" style="1" bestFit="1" customWidth="1"/>
    <col min="3" max="3" width="9" style="1"/>
    <col min="4" max="4" width="9" style="1" customWidth="1"/>
    <col min="5" max="6" width="9" style="1"/>
    <col min="7" max="7" width="13.125" style="1" bestFit="1" customWidth="1"/>
    <col min="8" max="9" width="9" style="1"/>
    <col min="10" max="10" width="11.25" style="1" bestFit="1" customWidth="1"/>
    <col min="11" max="12" width="9" style="1"/>
    <col min="13" max="13" width="9.375" style="1" bestFit="1" customWidth="1"/>
    <col min="14" max="18" width="9" style="1"/>
    <col min="19" max="19" width="11.25" style="1" bestFit="1" customWidth="1"/>
    <col min="20" max="21" width="9" style="1"/>
    <col min="22" max="22" width="10.25" style="1" bestFit="1" customWidth="1"/>
    <col min="23" max="24" width="9" style="1"/>
    <col min="25" max="25" width="11.25" style="1" bestFit="1" customWidth="1"/>
    <col min="26" max="27" width="9" style="1"/>
    <col min="28" max="28" width="9.375" style="1" bestFit="1" customWidth="1"/>
    <col min="29" max="16384" width="9" style="1"/>
  </cols>
  <sheetData>
    <row r="1" spans="1:28" ht="41.25" customHeight="1" x14ac:dyDescent="0.25">
      <c r="A1" s="21" t="s">
        <v>34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27" customHeight="1" x14ac:dyDescent="0.15">
      <c r="A2" s="22" t="s">
        <v>0</v>
      </c>
      <c r="B2" s="20" t="s">
        <v>8</v>
      </c>
      <c r="C2" s="20"/>
      <c r="D2" s="20"/>
      <c r="E2" s="20" t="s">
        <v>9</v>
      </c>
      <c r="F2" s="20"/>
      <c r="G2" s="20"/>
      <c r="H2" s="20" t="s">
        <v>10</v>
      </c>
      <c r="I2" s="20"/>
      <c r="J2" s="20"/>
      <c r="K2" s="20" t="s">
        <v>11</v>
      </c>
      <c r="L2" s="20"/>
      <c r="M2" s="20"/>
      <c r="N2" s="20" t="s">
        <v>12</v>
      </c>
      <c r="O2" s="20"/>
      <c r="P2" s="20"/>
      <c r="Q2" s="20" t="s">
        <v>13</v>
      </c>
      <c r="R2" s="20"/>
      <c r="S2" s="20"/>
      <c r="T2" s="20" t="s">
        <v>14</v>
      </c>
      <c r="U2" s="20"/>
      <c r="V2" s="20"/>
      <c r="W2" s="20" t="s">
        <v>15</v>
      </c>
      <c r="X2" s="20"/>
      <c r="Y2" s="20"/>
      <c r="Z2" s="20" t="s">
        <v>16</v>
      </c>
      <c r="AA2" s="20"/>
      <c r="AB2" s="20"/>
    </row>
    <row r="3" spans="1:28" ht="27" customHeight="1" x14ac:dyDescent="0.15">
      <c r="A3" s="23"/>
      <c r="B3" s="15" t="s">
        <v>17</v>
      </c>
      <c r="C3" s="15" t="s">
        <v>2</v>
      </c>
      <c r="D3" s="15" t="s">
        <v>19</v>
      </c>
      <c r="E3" s="15" t="s">
        <v>17</v>
      </c>
      <c r="F3" s="15" t="s">
        <v>2</v>
      </c>
      <c r="G3" s="15" t="s">
        <v>19</v>
      </c>
      <c r="H3" s="15" t="s">
        <v>17</v>
      </c>
      <c r="I3" s="15" t="s">
        <v>2</v>
      </c>
      <c r="J3" s="15" t="s">
        <v>19</v>
      </c>
      <c r="K3" s="15" t="s">
        <v>17</v>
      </c>
      <c r="L3" s="15" t="s">
        <v>24</v>
      </c>
      <c r="M3" s="15" t="s">
        <v>25</v>
      </c>
      <c r="N3" s="15" t="s">
        <v>1</v>
      </c>
      <c r="O3" s="15" t="s">
        <v>2</v>
      </c>
      <c r="P3" s="15" t="s">
        <v>3</v>
      </c>
      <c r="Q3" s="15" t="s">
        <v>1</v>
      </c>
      <c r="R3" s="15" t="s">
        <v>26</v>
      </c>
      <c r="S3" s="15" t="s">
        <v>3</v>
      </c>
      <c r="T3" s="15" t="s">
        <v>1</v>
      </c>
      <c r="U3" s="15" t="s">
        <v>26</v>
      </c>
      <c r="V3" s="15" t="s">
        <v>3</v>
      </c>
      <c r="W3" s="15" t="s">
        <v>1</v>
      </c>
      <c r="X3" s="15" t="s">
        <v>26</v>
      </c>
      <c r="Y3" s="15" t="s">
        <v>27</v>
      </c>
      <c r="Z3" s="15" t="s">
        <v>28</v>
      </c>
      <c r="AA3" s="15" t="s">
        <v>2</v>
      </c>
      <c r="AB3" s="15" t="s">
        <v>3</v>
      </c>
    </row>
    <row r="4" spans="1:28" ht="27" customHeight="1" x14ac:dyDescent="0.15">
      <c r="A4" s="3" t="s">
        <v>4</v>
      </c>
      <c r="B4" s="4">
        <v>4394234.09</v>
      </c>
      <c r="C4" s="4">
        <v>4487825.87</v>
      </c>
      <c r="D4" s="5">
        <f>(B4-C4)/C4</f>
        <v>-2.0854592560205609E-2</v>
      </c>
      <c r="E4" s="4">
        <v>1378316.6</v>
      </c>
      <c r="F4" s="4">
        <v>1475143.76</v>
      </c>
      <c r="G4" s="5">
        <f>(E4-F4)/F4</f>
        <v>-6.5639134724062367E-2</v>
      </c>
      <c r="H4" s="4">
        <v>266059.65000000002</v>
      </c>
      <c r="I4" s="4">
        <v>269973.45</v>
      </c>
      <c r="J4" s="5">
        <f>(H4-I4)/I4</f>
        <v>-1.4496981092029562E-2</v>
      </c>
      <c r="K4" s="4">
        <v>775201.04</v>
      </c>
      <c r="L4" s="4">
        <v>832842.71</v>
      </c>
      <c r="M4" s="5">
        <f>(K4-L4)/L4</f>
        <v>-6.921075169163686E-2</v>
      </c>
      <c r="N4" s="4">
        <v>444532</v>
      </c>
      <c r="O4" s="4">
        <v>368453</v>
      </c>
      <c r="P4" s="5">
        <f>(N4-O4)/O4</f>
        <v>0.20648223789737091</v>
      </c>
      <c r="Q4" s="4">
        <v>1235988.25</v>
      </c>
      <c r="R4" s="4">
        <v>1269278.95</v>
      </c>
      <c r="S4" s="5">
        <f>(Q4-R4)/R4</f>
        <v>-2.6228040731314385E-2</v>
      </c>
      <c r="T4" s="4">
        <v>152486.54999999999</v>
      </c>
      <c r="U4" s="4">
        <v>144006.29999999999</v>
      </c>
      <c r="V4" s="5">
        <f>(T4-U4)/U4</f>
        <v>5.8888048647871657E-2</v>
      </c>
      <c r="W4" s="4">
        <v>96395</v>
      </c>
      <c r="X4" s="4">
        <v>85628.2</v>
      </c>
      <c r="Y4" s="5">
        <f>(W4-X4)/X4</f>
        <v>0.12573895048593808</v>
      </c>
      <c r="Z4" s="4">
        <v>45255</v>
      </c>
      <c r="AA4" s="6">
        <v>42499.5</v>
      </c>
      <c r="AB4" s="5">
        <f>(Z4-AA4)/AA4</f>
        <v>6.4836056894786998E-2</v>
      </c>
    </row>
    <row r="5" spans="1:28" ht="27" customHeight="1" x14ac:dyDescent="0.15">
      <c r="A5" s="7" t="s">
        <v>5</v>
      </c>
      <c r="B5" s="8">
        <v>2621416.6</v>
      </c>
      <c r="C5" s="8">
        <v>2587626.5999999996</v>
      </c>
      <c r="D5" s="5">
        <f t="shared" ref="D5:D9" si="0">(B5-C5)/C5</f>
        <v>1.3058298287705217E-2</v>
      </c>
      <c r="E5" s="8">
        <v>9853</v>
      </c>
      <c r="F5" s="8">
        <v>10872.5</v>
      </c>
      <c r="G5" s="5">
        <f t="shared" ref="G5:G9" si="1">(E5-F5)/F5</f>
        <v>-9.3768682455736954E-2</v>
      </c>
      <c r="H5" s="8">
        <v>0</v>
      </c>
      <c r="I5" s="8">
        <v>42</v>
      </c>
      <c r="J5" s="5">
        <f>(H5-I5)/I5</f>
        <v>-1</v>
      </c>
      <c r="K5" s="8">
        <v>731574.5</v>
      </c>
      <c r="L5" s="8">
        <v>766367.2</v>
      </c>
      <c r="M5" s="5">
        <f t="shared" ref="M5:M9" si="2">(K5-L5)/L5</f>
        <v>-4.5399516054444859E-2</v>
      </c>
      <c r="N5" s="8">
        <v>434012</v>
      </c>
      <c r="O5" s="8">
        <v>357749</v>
      </c>
      <c r="P5" s="5">
        <f t="shared" ref="P5:P9" si="3">(N5-O5)/O5</f>
        <v>0.21317460006876329</v>
      </c>
      <c r="Q5" s="8">
        <v>1217251.1000000001</v>
      </c>
      <c r="R5" s="8">
        <v>1250712.3999999999</v>
      </c>
      <c r="S5" s="5">
        <f t="shared" ref="S5:S9" si="4">(Q5-R5)/R5</f>
        <v>-2.6753792478590454E-2</v>
      </c>
      <c r="T5" s="8">
        <v>87211</v>
      </c>
      <c r="U5" s="8">
        <v>74059</v>
      </c>
      <c r="V5" s="5">
        <f t="shared" ref="V5:V9" si="5">(T5-U5)/U5</f>
        <v>0.17758813918632441</v>
      </c>
      <c r="W5" s="8">
        <v>96260</v>
      </c>
      <c r="X5" s="8">
        <v>85325</v>
      </c>
      <c r="Y5" s="5">
        <f t="shared" ref="Y5:Y9" si="6">(W5-X5)/X5</f>
        <v>0.12815704658658073</v>
      </c>
      <c r="Z5" s="8">
        <v>45255</v>
      </c>
      <c r="AA5" s="9">
        <v>42499.5</v>
      </c>
      <c r="AB5" s="5">
        <f t="shared" ref="AB5" si="7">(Z5-AA5)/AA5</f>
        <v>6.4836056894786998E-2</v>
      </c>
    </row>
    <row r="6" spans="1:28" ht="27" customHeight="1" x14ac:dyDescent="0.15">
      <c r="A6" s="10" t="s">
        <v>29</v>
      </c>
      <c r="B6" s="8">
        <v>87678</v>
      </c>
      <c r="C6" s="8">
        <v>116067.5</v>
      </c>
      <c r="D6" s="5">
        <f t="shared" si="0"/>
        <v>-0.24459474012966592</v>
      </c>
      <c r="E6" s="8">
        <v>27099</v>
      </c>
      <c r="F6" s="8">
        <v>42703.5</v>
      </c>
      <c r="G6" s="5">
        <f t="shared" si="1"/>
        <v>-0.36541501282096317</v>
      </c>
      <c r="H6" s="8">
        <v>1707.5</v>
      </c>
      <c r="I6" s="8">
        <v>1739.5</v>
      </c>
      <c r="J6" s="5">
        <f t="shared" ref="J6:J9" si="8">(H6-I6)/I6</f>
        <v>-1.8396090830698476E-2</v>
      </c>
      <c r="K6" s="8">
        <v>893</v>
      </c>
      <c r="L6" s="8">
        <v>3333</v>
      </c>
      <c r="M6" s="5">
        <f t="shared" si="2"/>
        <v>-0.73207320732073211</v>
      </c>
      <c r="N6" s="8">
        <v>10520</v>
      </c>
      <c r="O6" s="8">
        <v>9840</v>
      </c>
      <c r="P6" s="5">
        <f t="shared" si="3"/>
        <v>6.910569105691057E-2</v>
      </c>
      <c r="Q6" s="8">
        <v>14768</v>
      </c>
      <c r="R6" s="8">
        <v>14548</v>
      </c>
      <c r="S6" s="5">
        <f t="shared" si="4"/>
        <v>1.5122353588122079E-2</v>
      </c>
      <c r="T6" s="8">
        <v>32555.5</v>
      </c>
      <c r="U6" s="8">
        <v>43737.5</v>
      </c>
      <c r="V6" s="5">
        <f t="shared" si="5"/>
        <v>-0.25566161760503003</v>
      </c>
      <c r="W6" s="8">
        <v>135</v>
      </c>
      <c r="X6" s="8">
        <v>166</v>
      </c>
      <c r="Y6" s="5">
        <f t="shared" si="6"/>
        <v>-0.18674698795180722</v>
      </c>
      <c r="Z6" s="18"/>
      <c r="AA6" s="19"/>
      <c r="AB6" s="5"/>
    </row>
    <row r="7" spans="1:28" ht="27" customHeight="1" x14ac:dyDescent="0.15">
      <c r="A7" s="10" t="s">
        <v>30</v>
      </c>
      <c r="B7" s="8">
        <v>495464</v>
      </c>
      <c r="C7" s="8">
        <v>512097.4</v>
      </c>
      <c r="D7" s="5">
        <f t="shared" si="0"/>
        <v>-3.2480930385508741E-2</v>
      </c>
      <c r="E7" s="8">
        <v>482282</v>
      </c>
      <c r="F7" s="8">
        <v>507027.4</v>
      </c>
      <c r="G7" s="5">
        <f t="shared" si="1"/>
        <v>-4.8804857488964154E-2</v>
      </c>
      <c r="H7" s="8"/>
      <c r="I7" s="8"/>
      <c r="J7" s="5"/>
      <c r="K7" s="8"/>
      <c r="L7" s="8"/>
      <c r="M7" s="5"/>
      <c r="N7" s="8"/>
      <c r="O7" s="8"/>
      <c r="P7" s="5"/>
      <c r="Q7" s="8"/>
      <c r="R7" s="8"/>
      <c r="S7" s="5"/>
      <c r="T7" s="8">
        <v>13182</v>
      </c>
      <c r="U7" s="8">
        <v>5070</v>
      </c>
      <c r="V7" s="5">
        <f t="shared" si="5"/>
        <v>1.6</v>
      </c>
      <c r="W7" s="8"/>
      <c r="X7" s="8"/>
      <c r="Y7" s="5"/>
      <c r="Z7" s="18"/>
      <c r="AA7" s="19"/>
      <c r="AB7" s="5"/>
    </row>
    <row r="8" spans="1:28" ht="27" customHeight="1" x14ac:dyDescent="0.15">
      <c r="A8" s="10" t="s">
        <v>31</v>
      </c>
      <c r="B8" s="8">
        <v>243443</v>
      </c>
      <c r="C8" s="8">
        <v>243936.25</v>
      </c>
      <c r="D8" s="5">
        <f t="shared" si="0"/>
        <v>-2.0220446940542869E-3</v>
      </c>
      <c r="E8" s="8">
        <v>4307</v>
      </c>
      <c r="F8" s="8">
        <v>7287</v>
      </c>
      <c r="G8" s="5">
        <f t="shared" si="1"/>
        <v>-0.40894744064772881</v>
      </c>
      <c r="H8" s="8">
        <v>227931</v>
      </c>
      <c r="I8" s="8">
        <v>225759.25</v>
      </c>
      <c r="J8" s="5">
        <f t="shared" si="8"/>
        <v>9.6197608735854676E-3</v>
      </c>
      <c r="K8" s="8"/>
      <c r="L8" s="8"/>
      <c r="M8" s="5"/>
      <c r="N8" s="8"/>
      <c r="O8" s="8"/>
      <c r="P8" s="5"/>
      <c r="Q8" s="8"/>
      <c r="R8" s="8"/>
      <c r="S8" s="5"/>
      <c r="T8" s="8">
        <v>11205</v>
      </c>
      <c r="U8" s="8">
        <v>10872</v>
      </c>
      <c r="V8" s="5">
        <f t="shared" si="5"/>
        <v>3.0629139072847682E-2</v>
      </c>
      <c r="W8" s="8">
        <v>0</v>
      </c>
      <c r="X8" s="8">
        <v>18</v>
      </c>
      <c r="Y8" s="5">
        <f t="shared" si="6"/>
        <v>-1</v>
      </c>
      <c r="Z8" s="18"/>
      <c r="AA8" s="19"/>
      <c r="AB8" s="5"/>
    </row>
    <row r="9" spans="1:28" ht="27" customHeight="1" x14ac:dyDescent="0.15">
      <c r="A9" s="11" t="s">
        <v>32</v>
      </c>
      <c r="B9" s="8">
        <v>946232.49000000022</v>
      </c>
      <c r="C9" s="8">
        <v>1028098.12</v>
      </c>
      <c r="D9" s="5">
        <f t="shared" si="0"/>
        <v>-7.9628226535420343E-2</v>
      </c>
      <c r="E9" s="8">
        <v>854775.60000000009</v>
      </c>
      <c r="F9" s="8">
        <v>907253.36</v>
      </c>
      <c r="G9" s="5">
        <f t="shared" si="1"/>
        <v>-5.7842453181986442E-2</v>
      </c>
      <c r="H9" s="8">
        <v>36421.15</v>
      </c>
      <c r="I9" s="8">
        <v>42432.7</v>
      </c>
      <c r="J9" s="5">
        <f t="shared" si="8"/>
        <v>-0.1416725779882024</v>
      </c>
      <c r="K9" s="8">
        <v>42733.54</v>
      </c>
      <c r="L9" s="8">
        <v>63142.51</v>
      </c>
      <c r="M9" s="5">
        <f t="shared" si="2"/>
        <v>-0.32322075888335766</v>
      </c>
      <c r="N9" s="8">
        <v>0</v>
      </c>
      <c r="O9" s="8">
        <v>864</v>
      </c>
      <c r="P9" s="5">
        <f t="shared" si="3"/>
        <v>-1</v>
      </c>
      <c r="Q9" s="8">
        <v>3969.15</v>
      </c>
      <c r="R9" s="8">
        <v>4018.55</v>
      </c>
      <c r="S9" s="5">
        <f t="shared" si="4"/>
        <v>-1.2292991253063938E-2</v>
      </c>
      <c r="T9" s="8">
        <v>8333.0499999999993</v>
      </c>
      <c r="U9" s="8">
        <v>10267.799999999999</v>
      </c>
      <c r="V9" s="5">
        <f t="shared" si="5"/>
        <v>-0.18842887473460723</v>
      </c>
      <c r="W9" s="8">
        <v>0</v>
      </c>
      <c r="X9" s="8">
        <v>119.2</v>
      </c>
      <c r="Y9" s="5">
        <f t="shared" si="6"/>
        <v>-1</v>
      </c>
      <c r="Z9" s="18"/>
      <c r="AA9" s="19"/>
      <c r="AB9" s="5"/>
    </row>
    <row r="10" spans="1:28" ht="27" customHeight="1" x14ac:dyDescent="0.15">
      <c r="A10" s="12" t="s">
        <v>6</v>
      </c>
      <c r="B10" s="8">
        <v>1164308.1099999999</v>
      </c>
      <c r="C10" s="8">
        <v>1469170.99</v>
      </c>
      <c r="D10" s="4">
        <f>B10-C10</f>
        <v>-304862.88000000012</v>
      </c>
      <c r="E10" s="8">
        <v>626255.30999999994</v>
      </c>
      <c r="F10" s="8">
        <v>883943.28</v>
      </c>
      <c r="G10" s="4">
        <f>E10-F10</f>
        <v>-257687.97000000009</v>
      </c>
      <c r="H10" s="8">
        <v>30855.5</v>
      </c>
      <c r="I10" s="8">
        <v>59252.3</v>
      </c>
      <c r="J10" s="4">
        <f>H10-I10</f>
        <v>-28396.800000000003</v>
      </c>
      <c r="K10" s="8">
        <v>73611.8</v>
      </c>
      <c r="L10" s="8">
        <v>48256.090000000004</v>
      </c>
      <c r="M10" s="4">
        <f>K10-L10</f>
        <v>25355.71</v>
      </c>
      <c r="N10" s="8">
        <v>642.5</v>
      </c>
      <c r="O10" s="8">
        <v>338</v>
      </c>
      <c r="P10" s="4">
        <f>N10-O10</f>
        <v>304.5</v>
      </c>
      <c r="Q10" s="8">
        <v>410987.8</v>
      </c>
      <c r="R10" s="8">
        <v>456068.22</v>
      </c>
      <c r="S10" s="4">
        <f>Q10-R10</f>
        <v>-45080.419999999984</v>
      </c>
      <c r="T10" s="8">
        <v>19266</v>
      </c>
      <c r="U10" s="8">
        <v>5814.4</v>
      </c>
      <c r="V10" s="4">
        <f>T10-U10</f>
        <v>13451.6</v>
      </c>
      <c r="W10" s="8">
        <v>2326.6999999999998</v>
      </c>
      <c r="X10" s="8">
        <v>14860</v>
      </c>
      <c r="Y10" s="4">
        <f>W10-X10</f>
        <v>-12533.3</v>
      </c>
      <c r="Z10" s="8">
        <v>362.5</v>
      </c>
      <c r="AA10" s="9">
        <v>638.70000000000005</v>
      </c>
      <c r="AB10" s="4">
        <f>Z10-AA10</f>
        <v>-276.20000000000005</v>
      </c>
    </row>
    <row r="11" spans="1:28" ht="30" customHeight="1" x14ac:dyDescent="0.15">
      <c r="A11" s="13" t="s">
        <v>7</v>
      </c>
      <c r="B11" s="14">
        <v>218075.61999999985</v>
      </c>
      <c r="C11" s="14">
        <v>441072.87</v>
      </c>
      <c r="D11" s="4">
        <f>B11-C11</f>
        <v>-222997.25000000015</v>
      </c>
      <c r="E11" s="14">
        <v>-228520.29000000015</v>
      </c>
      <c r="F11" s="14">
        <v>-23310.079999999958</v>
      </c>
      <c r="G11" s="4">
        <f t="shared" ref="G11:G12" si="9">E11-F11</f>
        <v>-205210.2100000002</v>
      </c>
      <c r="H11" s="14">
        <v>-5565.6500000000015</v>
      </c>
      <c r="I11" s="14">
        <v>16819.600000000006</v>
      </c>
      <c r="J11" s="4">
        <f t="shared" ref="J11" si="10">H11-I11</f>
        <v>-22385.250000000007</v>
      </c>
      <c r="K11" s="14">
        <v>30878.260000000002</v>
      </c>
      <c r="L11" s="14">
        <v>-14886.419999999998</v>
      </c>
      <c r="M11" s="4">
        <f t="shared" ref="M11:M12" si="11">K11-L11</f>
        <v>45764.68</v>
      </c>
      <c r="N11" s="14">
        <v>642.5</v>
      </c>
      <c r="O11" s="14">
        <v>-526</v>
      </c>
      <c r="P11" s="4">
        <f t="shared" ref="P11:P12" si="12">N11-O11</f>
        <v>1168.5</v>
      </c>
      <c r="Q11" s="14">
        <v>407018.64999999997</v>
      </c>
      <c r="R11" s="14">
        <v>452049.67</v>
      </c>
      <c r="S11" s="4">
        <f t="shared" ref="S11:S12" si="13">Q11-R11</f>
        <v>-45031.020000000019</v>
      </c>
      <c r="T11" s="14">
        <v>10932.95</v>
      </c>
      <c r="U11" s="14">
        <v>-4453.3999999999996</v>
      </c>
      <c r="V11" s="4">
        <f t="shared" ref="V11:V12" si="14">T11-U11</f>
        <v>15386.35</v>
      </c>
      <c r="W11" s="14">
        <v>2326.6999999999998</v>
      </c>
      <c r="X11" s="14">
        <v>14740.8</v>
      </c>
      <c r="Y11" s="4">
        <f t="shared" ref="Y11:Y12" si="15">W11-X11</f>
        <v>-12414.099999999999</v>
      </c>
      <c r="Z11" s="14">
        <v>362.5</v>
      </c>
      <c r="AA11" s="14">
        <v>638.70000000000005</v>
      </c>
      <c r="AB11" s="4">
        <f t="shared" ref="AB11:AB12" si="16">Z11-AA11</f>
        <v>-276.20000000000005</v>
      </c>
    </row>
    <row r="12" spans="1:28" ht="30" customHeight="1" x14ac:dyDescent="0.15">
      <c r="A12" s="12" t="s">
        <v>33</v>
      </c>
      <c r="B12" s="16">
        <v>33443</v>
      </c>
      <c r="C12" s="16">
        <v>31564</v>
      </c>
      <c r="D12" s="17">
        <f>B12-C12</f>
        <v>1879</v>
      </c>
      <c r="E12" s="16">
        <v>282</v>
      </c>
      <c r="F12" s="16">
        <v>315</v>
      </c>
      <c r="G12" s="17">
        <f t="shared" si="9"/>
        <v>-33</v>
      </c>
      <c r="H12" s="16"/>
      <c r="I12" s="16"/>
      <c r="J12" s="17"/>
      <c r="K12" s="16">
        <v>3870</v>
      </c>
      <c r="L12" s="16">
        <v>3874</v>
      </c>
      <c r="M12" s="17">
        <f t="shared" si="11"/>
        <v>-4</v>
      </c>
      <c r="N12" s="16">
        <v>2909</v>
      </c>
      <c r="O12" s="16">
        <v>2716</v>
      </c>
      <c r="P12" s="17">
        <f t="shared" si="12"/>
        <v>193</v>
      </c>
      <c r="Q12" s="16">
        <v>23785</v>
      </c>
      <c r="R12" s="16">
        <v>21709</v>
      </c>
      <c r="S12" s="17">
        <f t="shared" si="13"/>
        <v>2076</v>
      </c>
      <c r="T12" s="16">
        <v>364</v>
      </c>
      <c r="U12" s="16">
        <v>336</v>
      </c>
      <c r="V12" s="17">
        <f t="shared" si="14"/>
        <v>28</v>
      </c>
      <c r="W12" s="16">
        <v>488</v>
      </c>
      <c r="X12" s="16">
        <v>906</v>
      </c>
      <c r="Y12" s="17">
        <f t="shared" si="15"/>
        <v>-418</v>
      </c>
      <c r="Z12" s="16">
        <v>1745</v>
      </c>
      <c r="AA12" s="16">
        <v>1708</v>
      </c>
      <c r="AB12" s="17">
        <f t="shared" si="16"/>
        <v>37</v>
      </c>
    </row>
  </sheetData>
  <mergeCells count="11">
    <mergeCell ref="Z2:AB2"/>
    <mergeCell ref="A1:AB1"/>
    <mergeCell ref="A2:A3"/>
    <mergeCell ref="B2:D2"/>
    <mergeCell ref="E2:G2"/>
    <mergeCell ref="H2:J2"/>
    <mergeCell ref="K2:M2"/>
    <mergeCell ref="N2:P2"/>
    <mergeCell ref="Q2:S2"/>
    <mergeCell ref="T2:V2"/>
    <mergeCell ref="W2:Y2"/>
  </mergeCells>
  <phoneticPr fontId="1" type="noConversion"/>
  <pageMargins left="0.70866141732283472" right="0.70866141732283472" top="2.5590551181102366" bottom="0.74803149606299213" header="0.31496062992125984" footer="0.31496062992125984"/>
  <pageSetup paperSize="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workbookViewId="0">
      <selection activeCell="J15" sqref="J15:J16"/>
    </sheetView>
  </sheetViews>
  <sheetFormatPr defaultRowHeight="13.5" x14ac:dyDescent="0.15"/>
  <cols>
    <col min="1" max="1" width="12.375" style="1" customWidth="1"/>
    <col min="2" max="2" width="10.375" style="1" customWidth="1"/>
    <col min="3" max="3" width="10.75" style="1" customWidth="1"/>
    <col min="4" max="4" width="9.875" style="1" customWidth="1"/>
    <col min="5" max="6" width="10.75" style="1" customWidth="1"/>
    <col min="7" max="7" width="11.875" style="1" customWidth="1"/>
    <col min="8" max="8" width="9.5" style="1" bestFit="1" customWidth="1"/>
    <col min="9" max="9" width="9" style="1"/>
    <col min="10" max="10" width="9" style="1" customWidth="1"/>
    <col min="11" max="12" width="9" style="1"/>
    <col min="13" max="13" width="9.375" style="1" bestFit="1" customWidth="1"/>
    <col min="14" max="18" width="9" style="1"/>
    <col min="19" max="19" width="11.25" style="1" bestFit="1" customWidth="1"/>
    <col min="20" max="21" width="9" style="1"/>
    <col min="22" max="22" width="10.25" style="1" bestFit="1" customWidth="1"/>
    <col min="23" max="24" width="9" style="1"/>
    <col min="25" max="25" width="11.25" style="1" bestFit="1" customWidth="1"/>
    <col min="26" max="27" width="9" style="1"/>
    <col min="28" max="28" width="9.375" style="1" bestFit="1" customWidth="1"/>
    <col min="29" max="16384" width="9" style="1"/>
  </cols>
  <sheetData>
    <row r="1" spans="1:28" ht="32.25" customHeight="1" x14ac:dyDescent="0.3">
      <c r="A1" s="24" t="s">
        <v>35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 ht="27" customHeight="1" x14ac:dyDescent="0.15">
      <c r="A2" s="22" t="s">
        <v>0</v>
      </c>
      <c r="B2" s="20" t="s">
        <v>8</v>
      </c>
      <c r="C2" s="20"/>
      <c r="D2" s="20"/>
      <c r="E2" s="20" t="s">
        <v>9</v>
      </c>
      <c r="F2" s="20"/>
      <c r="G2" s="20"/>
      <c r="H2" s="20" t="s">
        <v>10</v>
      </c>
      <c r="I2" s="20"/>
      <c r="J2" s="20"/>
      <c r="K2" s="20" t="s">
        <v>11</v>
      </c>
      <c r="L2" s="20"/>
      <c r="M2" s="20"/>
      <c r="N2" s="20" t="s">
        <v>12</v>
      </c>
      <c r="O2" s="20"/>
      <c r="P2" s="20"/>
      <c r="Q2" s="20" t="s">
        <v>13</v>
      </c>
      <c r="R2" s="20"/>
      <c r="S2" s="20"/>
      <c r="T2" s="20" t="s">
        <v>14</v>
      </c>
      <c r="U2" s="20"/>
      <c r="V2" s="20"/>
      <c r="W2" s="20" t="s">
        <v>15</v>
      </c>
      <c r="X2" s="20"/>
      <c r="Y2" s="20"/>
      <c r="Z2" s="20" t="s">
        <v>16</v>
      </c>
      <c r="AA2" s="20"/>
      <c r="AB2" s="20"/>
    </row>
    <row r="3" spans="1:28" ht="27" customHeight="1" x14ac:dyDescent="0.15">
      <c r="A3" s="23"/>
      <c r="B3" s="2" t="s">
        <v>17</v>
      </c>
      <c r="C3" s="2" t="s">
        <v>18</v>
      </c>
      <c r="D3" s="2" t="s">
        <v>19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2" t="s">
        <v>1</v>
      </c>
      <c r="O3" s="2" t="s">
        <v>2</v>
      </c>
      <c r="P3" s="2" t="s">
        <v>3</v>
      </c>
      <c r="Q3" s="2" t="s">
        <v>1</v>
      </c>
      <c r="R3" s="2" t="s">
        <v>26</v>
      </c>
      <c r="S3" s="2" t="s">
        <v>3</v>
      </c>
      <c r="T3" s="2" t="s">
        <v>1</v>
      </c>
      <c r="U3" s="2" t="s">
        <v>26</v>
      </c>
      <c r="V3" s="2" t="s">
        <v>3</v>
      </c>
      <c r="W3" s="2" t="s">
        <v>1</v>
      </c>
      <c r="X3" s="2" t="s">
        <v>26</v>
      </c>
      <c r="Y3" s="2" t="s">
        <v>27</v>
      </c>
      <c r="Z3" s="2" t="s">
        <v>28</v>
      </c>
      <c r="AA3" s="2" t="s">
        <v>2</v>
      </c>
      <c r="AB3" s="2" t="s">
        <v>3</v>
      </c>
    </row>
    <row r="4" spans="1:28" ht="27" customHeight="1" x14ac:dyDescent="0.15">
      <c r="A4" s="3" t="s">
        <v>4</v>
      </c>
      <c r="B4" s="4">
        <v>17820603.989999998</v>
      </c>
      <c r="C4" s="4">
        <v>19428576.350000001</v>
      </c>
      <c r="D4" s="5">
        <f>(B4-C4)/C4</f>
        <v>-8.2763262270629676E-2</v>
      </c>
      <c r="E4" s="4">
        <v>5358489.3699999992</v>
      </c>
      <c r="F4" s="4">
        <v>6988923.4800000004</v>
      </c>
      <c r="G4" s="5">
        <f>(E4-F4)/F4</f>
        <v>-0.23328830465317973</v>
      </c>
      <c r="H4" s="4">
        <v>1076705.25</v>
      </c>
      <c r="I4" s="4">
        <v>1274918.05</v>
      </c>
      <c r="J4" s="5">
        <f>(H4-I4)/I4</f>
        <v>-0.15547101243095587</v>
      </c>
      <c r="K4" s="4">
        <v>3201481.77</v>
      </c>
      <c r="L4" s="4">
        <v>3337510.27</v>
      </c>
      <c r="M4" s="5">
        <f>(K4-L4)/L4</f>
        <v>-4.0757477579237533E-2</v>
      </c>
      <c r="N4" s="4">
        <v>1928822</v>
      </c>
      <c r="O4" s="4">
        <v>1539080</v>
      </c>
      <c r="P4" s="5">
        <f>(N4-O4)/O4</f>
        <v>0.25323050133846192</v>
      </c>
      <c r="Q4" s="4">
        <v>5092876.75</v>
      </c>
      <c r="R4" s="4">
        <v>5189086.8</v>
      </c>
      <c r="S4" s="5">
        <f>(Q4-R4)/R4</f>
        <v>-1.8540844219449137E-2</v>
      </c>
      <c r="T4" s="4">
        <v>583445.84999999986</v>
      </c>
      <c r="U4" s="4">
        <v>568983.14999999991</v>
      </c>
      <c r="V4" s="5">
        <f>(T4-U4)/U4</f>
        <v>2.5418503166569968E-2</v>
      </c>
      <c r="W4" s="4">
        <v>386341</v>
      </c>
      <c r="X4" s="4">
        <v>361304.60000000003</v>
      </c>
      <c r="Y4" s="5">
        <f>(W4-X4)/X4</f>
        <v>6.9294440203639701E-2</v>
      </c>
      <c r="Z4" s="4">
        <v>192442</v>
      </c>
      <c r="AA4" s="6">
        <v>168770</v>
      </c>
      <c r="AB4" s="5">
        <f>(Z4-AA4)/AA4</f>
        <v>0.14026189488653196</v>
      </c>
    </row>
    <row r="5" spans="1:28" ht="27" customHeight="1" x14ac:dyDescent="0.15">
      <c r="A5" s="7" t="s">
        <v>5</v>
      </c>
      <c r="B5" s="8">
        <v>10824960.4</v>
      </c>
      <c r="C5" s="8">
        <v>10527082.199999999</v>
      </c>
      <c r="D5" s="5">
        <f t="shared" ref="D5:D9" si="0">(B5-C5)/C5</f>
        <v>2.8296368769686355E-2</v>
      </c>
      <c r="E5" s="8">
        <v>45866.5</v>
      </c>
      <c r="F5" s="8">
        <v>54093</v>
      </c>
      <c r="G5" s="5">
        <f t="shared" ref="G5:G9" si="1">(E5-F5)/F5</f>
        <v>-0.15208067587303348</v>
      </c>
      <c r="H5" s="8">
        <v>0</v>
      </c>
      <c r="I5" s="8">
        <v>47</v>
      </c>
      <c r="J5" s="5">
        <f>(H5-I5)/I5</f>
        <v>-1</v>
      </c>
      <c r="K5" s="8">
        <v>2970080</v>
      </c>
      <c r="L5" s="8">
        <v>3065091.4000000004</v>
      </c>
      <c r="M5" s="5">
        <f t="shared" ref="M5:M9" si="2">(K5-L5)/L5</f>
        <v>-3.0997901074010504E-2</v>
      </c>
      <c r="N5" s="8">
        <v>1880994</v>
      </c>
      <c r="O5" s="8">
        <v>1489824</v>
      </c>
      <c r="P5" s="5">
        <f t="shared" ref="P5:P9" si="3">(N5-O5)/O5</f>
        <v>0.26256121528449</v>
      </c>
      <c r="Q5" s="8">
        <v>5018386.9000000004</v>
      </c>
      <c r="R5" s="8">
        <v>5121599.3000000007</v>
      </c>
      <c r="S5" s="5">
        <f t="shared" ref="S5:S9" si="4">(Q5-R5)/R5</f>
        <v>-2.0152377012391493E-2</v>
      </c>
      <c r="T5" s="8">
        <v>332065</v>
      </c>
      <c r="U5" s="8">
        <v>266978.5</v>
      </c>
      <c r="V5" s="5">
        <f t="shared" ref="V5:V9" si="5">(T5-U5)/U5</f>
        <v>0.24378929389445217</v>
      </c>
      <c r="W5" s="8">
        <v>385126</v>
      </c>
      <c r="X5" s="8">
        <v>360679</v>
      </c>
      <c r="Y5" s="5">
        <f t="shared" ref="Y5:Y9" si="6">(W5-X5)/X5</f>
        <v>6.7780491794642878E-2</v>
      </c>
      <c r="Z5" s="8">
        <v>192442</v>
      </c>
      <c r="AA5" s="9">
        <v>168770</v>
      </c>
      <c r="AB5" s="5">
        <f t="shared" ref="AB5" si="7">(Z5-AA5)/AA5</f>
        <v>0.14026189488653196</v>
      </c>
    </row>
    <row r="6" spans="1:28" ht="27" customHeight="1" x14ac:dyDescent="0.15">
      <c r="A6" s="10" t="s">
        <v>29</v>
      </c>
      <c r="B6" s="8">
        <v>390920.7</v>
      </c>
      <c r="C6" s="8">
        <v>515768.25</v>
      </c>
      <c r="D6" s="5">
        <f t="shared" si="0"/>
        <v>-0.24206133277882069</v>
      </c>
      <c r="E6" s="8">
        <v>130253.5</v>
      </c>
      <c r="F6" s="8">
        <v>201324</v>
      </c>
      <c r="G6" s="5">
        <f t="shared" si="1"/>
        <v>-0.353015537144106</v>
      </c>
      <c r="H6" s="8">
        <v>8576.5</v>
      </c>
      <c r="I6" s="8">
        <v>8945.5</v>
      </c>
      <c r="J6" s="5">
        <f>(H6-I6)/I6</f>
        <v>-4.1249790397406519E-2</v>
      </c>
      <c r="K6" s="8">
        <v>10253</v>
      </c>
      <c r="L6" s="8">
        <v>15757</v>
      </c>
      <c r="M6" s="5">
        <f t="shared" si="2"/>
        <v>-0.34930507076220091</v>
      </c>
      <c r="N6" s="8">
        <v>47828</v>
      </c>
      <c r="O6" s="8">
        <v>45440</v>
      </c>
      <c r="P6" s="5">
        <f t="shared" si="3"/>
        <v>5.255281690140845E-2</v>
      </c>
      <c r="Q6" s="8">
        <v>58760</v>
      </c>
      <c r="R6" s="8">
        <v>52516</v>
      </c>
      <c r="S6" s="5">
        <f t="shared" si="4"/>
        <v>0.11889709802726788</v>
      </c>
      <c r="T6" s="8">
        <v>134034.70000000001</v>
      </c>
      <c r="U6" s="8">
        <v>191371.75</v>
      </c>
      <c r="V6" s="5">
        <f t="shared" si="5"/>
        <v>-0.29961083597761939</v>
      </c>
      <c r="W6" s="8">
        <v>1215</v>
      </c>
      <c r="X6" s="8">
        <v>414</v>
      </c>
      <c r="Y6" s="5">
        <f t="shared" si="6"/>
        <v>1.9347826086956521</v>
      </c>
      <c r="Z6" s="8"/>
      <c r="AA6" s="9"/>
      <c r="AB6" s="5"/>
    </row>
    <row r="7" spans="1:28" ht="27" customHeight="1" x14ac:dyDescent="0.15">
      <c r="A7" s="10" t="s">
        <v>30</v>
      </c>
      <c r="B7" s="8">
        <v>2084770.9</v>
      </c>
      <c r="C7" s="8">
        <v>2343805.5</v>
      </c>
      <c r="D7" s="5">
        <f t="shared" si="0"/>
        <v>-0.11051881224785934</v>
      </c>
      <c r="E7" s="8">
        <v>2045224.9</v>
      </c>
      <c r="F7" s="8">
        <v>2310543.5</v>
      </c>
      <c r="G7" s="5">
        <f t="shared" si="1"/>
        <v>-0.11482951954810636</v>
      </c>
      <c r="H7" s="8"/>
      <c r="I7" s="8"/>
      <c r="J7" s="5"/>
      <c r="K7" s="8"/>
      <c r="L7" s="8"/>
      <c r="M7" s="5"/>
      <c r="N7" s="8"/>
      <c r="O7" s="8"/>
      <c r="P7" s="5"/>
      <c r="Q7" s="8"/>
      <c r="R7" s="8"/>
      <c r="S7" s="5"/>
      <c r="T7" s="8">
        <v>39546</v>
      </c>
      <c r="U7" s="8">
        <v>33262</v>
      </c>
      <c r="V7" s="5">
        <f t="shared" si="5"/>
        <v>0.18892429799771512</v>
      </c>
      <c r="W7" s="8"/>
      <c r="X7" s="8"/>
      <c r="Y7" s="5"/>
      <c r="Z7" s="8"/>
      <c r="AA7" s="9"/>
      <c r="AB7" s="5"/>
    </row>
    <row r="8" spans="1:28" ht="27" customHeight="1" x14ac:dyDescent="0.15">
      <c r="A8" s="10" t="s">
        <v>31</v>
      </c>
      <c r="B8" s="8">
        <v>986750</v>
      </c>
      <c r="C8" s="8">
        <v>1083593</v>
      </c>
      <c r="D8" s="5">
        <f t="shared" si="0"/>
        <v>-8.937211665265464E-2</v>
      </c>
      <c r="E8" s="8">
        <v>23597</v>
      </c>
      <c r="F8" s="8">
        <v>22726.5</v>
      </c>
      <c r="G8" s="5">
        <f t="shared" si="1"/>
        <v>3.8303302312278617E-2</v>
      </c>
      <c r="H8" s="8">
        <v>919359</v>
      </c>
      <c r="I8" s="8">
        <v>1020978.5</v>
      </c>
      <c r="J8" s="5">
        <f t="shared" ref="J8:J9" si="8">(H8-I8)/I8</f>
        <v>-9.9531478870514903E-2</v>
      </c>
      <c r="K8" s="8"/>
      <c r="L8" s="8"/>
      <c r="M8" s="5"/>
      <c r="N8" s="8"/>
      <c r="O8" s="8"/>
      <c r="P8" s="5"/>
      <c r="Q8" s="8"/>
      <c r="R8" s="8"/>
      <c r="S8" s="5"/>
      <c r="T8" s="8">
        <v>43794</v>
      </c>
      <c r="U8" s="8">
        <v>39834</v>
      </c>
      <c r="V8" s="5">
        <f t="shared" si="5"/>
        <v>9.9412562132851337E-2</v>
      </c>
      <c r="W8" s="8">
        <v>0</v>
      </c>
      <c r="X8" s="8">
        <v>54</v>
      </c>
      <c r="Y8" s="5">
        <f t="shared" si="6"/>
        <v>-1</v>
      </c>
      <c r="Z8" s="8"/>
      <c r="AA8" s="9"/>
      <c r="AB8" s="5"/>
    </row>
    <row r="9" spans="1:28" ht="27" customHeight="1" x14ac:dyDescent="0.15">
      <c r="A9" s="11" t="s">
        <v>32</v>
      </c>
      <c r="B9" s="8">
        <v>3533201.99</v>
      </c>
      <c r="C9" s="8">
        <v>4958327.4000000004</v>
      </c>
      <c r="D9" s="5">
        <f t="shared" si="0"/>
        <v>-0.2874205946948965</v>
      </c>
      <c r="E9" s="8">
        <v>3113547.47</v>
      </c>
      <c r="F9" s="8">
        <v>4400236.4800000004</v>
      </c>
      <c r="G9" s="5">
        <f t="shared" si="1"/>
        <v>-0.29241360455245352</v>
      </c>
      <c r="H9" s="8">
        <v>148769.75</v>
      </c>
      <c r="I9" s="8">
        <v>244947.05</v>
      </c>
      <c r="J9" s="5">
        <f t="shared" si="8"/>
        <v>-0.39264526762008356</v>
      </c>
      <c r="K9" s="8">
        <v>221148.77000000002</v>
      </c>
      <c r="L9" s="8">
        <v>256661.87</v>
      </c>
      <c r="M9" s="5">
        <f t="shared" si="2"/>
        <v>-0.13836531308682501</v>
      </c>
      <c r="N9" s="8">
        <v>0</v>
      </c>
      <c r="O9" s="8">
        <v>3816</v>
      </c>
      <c r="P9" s="5">
        <f t="shared" si="3"/>
        <v>-1</v>
      </c>
      <c r="Q9" s="8">
        <v>15729.85</v>
      </c>
      <c r="R9" s="8">
        <v>14971.5</v>
      </c>
      <c r="S9" s="5">
        <f t="shared" si="4"/>
        <v>5.0652907190328313E-2</v>
      </c>
      <c r="T9" s="8">
        <v>34006.149999999994</v>
      </c>
      <c r="U9" s="8">
        <v>37536.899999999994</v>
      </c>
      <c r="V9" s="5">
        <f t="shared" si="5"/>
        <v>-9.4060777528245557E-2</v>
      </c>
      <c r="W9" s="8">
        <v>0</v>
      </c>
      <c r="X9" s="8">
        <v>157.6</v>
      </c>
      <c r="Y9" s="5">
        <f t="shared" si="6"/>
        <v>-1</v>
      </c>
      <c r="Z9" s="8"/>
      <c r="AA9" s="9"/>
      <c r="AB9" s="5"/>
    </row>
    <row r="10" spans="1:28" ht="27" customHeight="1" x14ac:dyDescent="0.15">
      <c r="A10" s="12" t="s">
        <v>6</v>
      </c>
      <c r="B10" s="8">
        <v>5502346.8499999996</v>
      </c>
      <c r="C10" s="8">
        <v>7171460.8900000006</v>
      </c>
      <c r="D10" s="4">
        <f>B10-C10</f>
        <v>-1669114.040000001</v>
      </c>
      <c r="E10" s="8">
        <v>2867360.0000000005</v>
      </c>
      <c r="F10" s="8">
        <v>4339013.4700000007</v>
      </c>
      <c r="G10" s="4">
        <f>E10-F10</f>
        <v>-1471653.4700000002</v>
      </c>
      <c r="H10" s="8">
        <v>165181.1</v>
      </c>
      <c r="I10" s="8">
        <v>257208.90000000002</v>
      </c>
      <c r="J10" s="4">
        <f>H10-I10</f>
        <v>-92027.800000000017</v>
      </c>
      <c r="K10" s="8">
        <v>340556.2</v>
      </c>
      <c r="L10" s="8">
        <v>319766.59000000003</v>
      </c>
      <c r="M10" s="4">
        <f>K10-L10</f>
        <v>20789.609999999986</v>
      </c>
      <c r="N10" s="8">
        <v>1391.4</v>
      </c>
      <c r="O10" s="8">
        <v>955</v>
      </c>
      <c r="P10" s="4">
        <f>N10-O10</f>
        <v>436.40000000000009</v>
      </c>
      <c r="Q10" s="8">
        <v>2010899.2</v>
      </c>
      <c r="R10" s="8">
        <v>2105665.3200000003</v>
      </c>
      <c r="S10" s="4">
        <f>Q10-R10</f>
        <v>-94766.120000000345</v>
      </c>
      <c r="T10" s="8">
        <v>70851.350000000006</v>
      </c>
      <c r="U10" s="8">
        <v>61188.91</v>
      </c>
      <c r="V10" s="4">
        <f>T10-U10</f>
        <v>9662.4400000000023</v>
      </c>
      <c r="W10" s="8">
        <v>43405.899999999994</v>
      </c>
      <c r="X10" s="8">
        <v>84590</v>
      </c>
      <c r="Y10" s="4">
        <f>W10-X10</f>
        <v>-41184.100000000006</v>
      </c>
      <c r="Z10" s="8">
        <v>2701.7</v>
      </c>
      <c r="AA10" s="9">
        <v>3072.7</v>
      </c>
      <c r="AB10" s="4">
        <f>Z10-AA10</f>
        <v>-371</v>
      </c>
    </row>
    <row r="11" spans="1:28" ht="28.5" customHeight="1" x14ac:dyDescent="0.15">
      <c r="A11" s="13" t="s">
        <v>7</v>
      </c>
      <c r="B11" s="14">
        <v>1969144.8599999999</v>
      </c>
      <c r="C11" s="14">
        <v>2213133.4900000002</v>
      </c>
      <c r="D11" s="4">
        <f>B11-C11</f>
        <v>-243988.63000000035</v>
      </c>
      <c r="E11" s="14">
        <v>-246187.47000000009</v>
      </c>
      <c r="F11" s="14">
        <v>-61223.010000000359</v>
      </c>
      <c r="G11" s="4">
        <f t="shared" ref="G11:G12" si="9">E11-F11</f>
        <v>-184964.45999999973</v>
      </c>
      <c r="H11" s="14">
        <v>16411.350000000002</v>
      </c>
      <c r="I11" s="14">
        <v>12261.850000000006</v>
      </c>
      <c r="J11" s="4">
        <f t="shared" ref="J11:J12" si="10">H11-I11</f>
        <v>4149.4999999999964</v>
      </c>
      <c r="K11" s="14">
        <v>119407.43</v>
      </c>
      <c r="L11" s="14">
        <v>63104.72</v>
      </c>
      <c r="M11" s="4">
        <f t="shared" ref="M11:M12" si="11">K11-L11</f>
        <v>56302.709999999992</v>
      </c>
      <c r="N11" s="14">
        <v>1391.4</v>
      </c>
      <c r="O11" s="14">
        <v>-2861</v>
      </c>
      <c r="P11" s="4">
        <f t="shared" ref="P11:P12" si="12">N11-O11</f>
        <v>4252.3999999999996</v>
      </c>
      <c r="Q11" s="14">
        <v>1995169.35</v>
      </c>
      <c r="R11" s="14">
        <v>2090693.82</v>
      </c>
      <c r="S11" s="4">
        <f t="shared" ref="S11:S12" si="13">Q11-R11</f>
        <v>-95524.469999999972</v>
      </c>
      <c r="T11" s="14">
        <v>36845.199999999997</v>
      </c>
      <c r="U11" s="14">
        <v>23652.010000000002</v>
      </c>
      <c r="V11" s="4">
        <f t="shared" ref="V11:V12" si="14">T11-U11</f>
        <v>13193.189999999995</v>
      </c>
      <c r="W11" s="14">
        <v>43405.899999999994</v>
      </c>
      <c r="X11" s="14">
        <v>84432.400000000009</v>
      </c>
      <c r="Y11" s="4">
        <f t="shared" ref="Y11:Y12" si="15">W11-X11</f>
        <v>-41026.500000000015</v>
      </c>
      <c r="Z11" s="14">
        <v>2701.7</v>
      </c>
      <c r="AA11" s="14">
        <v>3072.7</v>
      </c>
      <c r="AB11" s="4">
        <f t="shared" ref="AB11:AB12" si="16">Z11-AA11</f>
        <v>-371</v>
      </c>
    </row>
    <row r="12" spans="1:28" ht="27.75" customHeight="1" x14ac:dyDescent="0.15">
      <c r="A12" s="12" t="s">
        <v>33</v>
      </c>
      <c r="B12" s="9">
        <v>137106</v>
      </c>
      <c r="C12" s="9">
        <v>128836</v>
      </c>
      <c r="D12" s="4">
        <f>B12-C12</f>
        <v>8270</v>
      </c>
      <c r="E12" s="9">
        <v>1199</v>
      </c>
      <c r="F12" s="9">
        <v>1410</v>
      </c>
      <c r="G12" s="4">
        <f t="shared" si="9"/>
        <v>-211</v>
      </c>
      <c r="H12" s="9">
        <v>0</v>
      </c>
      <c r="I12" s="9">
        <v>0</v>
      </c>
      <c r="J12" s="4">
        <f t="shared" si="10"/>
        <v>0</v>
      </c>
      <c r="K12" s="9">
        <v>16772</v>
      </c>
      <c r="L12" s="9">
        <v>16488</v>
      </c>
      <c r="M12" s="4">
        <f t="shared" si="11"/>
        <v>284</v>
      </c>
      <c r="N12" s="9">
        <v>11543</v>
      </c>
      <c r="O12" s="9">
        <v>11108</v>
      </c>
      <c r="P12" s="4">
        <f t="shared" si="12"/>
        <v>435</v>
      </c>
      <c r="Q12" s="9">
        <v>96358</v>
      </c>
      <c r="R12" s="9">
        <v>88522</v>
      </c>
      <c r="S12" s="4">
        <f t="shared" si="13"/>
        <v>7836</v>
      </c>
      <c r="T12" s="9">
        <v>1450</v>
      </c>
      <c r="U12" s="9">
        <v>1290</v>
      </c>
      <c r="V12" s="4">
        <f t="shared" si="14"/>
        <v>160</v>
      </c>
      <c r="W12" s="9">
        <v>2526</v>
      </c>
      <c r="X12" s="9">
        <v>2885</v>
      </c>
      <c r="Y12" s="4">
        <f t="shared" si="15"/>
        <v>-359</v>
      </c>
      <c r="Z12" s="9">
        <v>7258</v>
      </c>
      <c r="AA12" s="9">
        <v>7133</v>
      </c>
      <c r="AB12" s="4">
        <f t="shared" si="16"/>
        <v>125</v>
      </c>
    </row>
  </sheetData>
  <mergeCells count="11">
    <mergeCell ref="Z2:AB2"/>
    <mergeCell ref="A1:AB1"/>
    <mergeCell ref="A2:A3"/>
    <mergeCell ref="B2:D2"/>
    <mergeCell ref="E2:G2"/>
    <mergeCell ref="H2:J2"/>
    <mergeCell ref="K2:M2"/>
    <mergeCell ref="N2:P2"/>
    <mergeCell ref="Q2:S2"/>
    <mergeCell ref="T2:V2"/>
    <mergeCell ref="W2:Y2"/>
  </mergeCells>
  <phoneticPr fontId="1" type="noConversion"/>
  <pageMargins left="0.70866141732283472" right="0.70866141732283472" top="2.3622047244094491" bottom="0.74803149606299213" header="0.31496062992125984" footer="0.31496062992125984"/>
  <pageSetup paperSize="8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4月手术医技</vt:lpstr>
      <vt:lpstr>1-4月手术医技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2020-03-31T08:51:05Z</dcterms:modified>
</cp:coreProperties>
</file>