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沙县\"/>
    </mc:Choice>
  </mc:AlternateContent>
  <bookViews>
    <workbookView xWindow="0" yWindow="0" windowWidth="24000" windowHeight="9540" activeTab="1"/>
  </bookViews>
  <sheets>
    <sheet name="实交现金" sheetId="1" r:id="rId1"/>
    <sheet name="在院病人费用统计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K5" i="2"/>
  <c r="K6" i="2"/>
  <c r="L6" i="2" s="1"/>
  <c r="K7" i="2"/>
  <c r="L7" i="2" s="1"/>
  <c r="K8" i="2"/>
  <c r="L8" i="2" s="1"/>
  <c r="L4" i="2"/>
  <c r="K4" i="2"/>
  <c r="L4" i="1"/>
  <c r="M4" i="1" s="1"/>
  <c r="L5" i="1"/>
  <c r="M5" i="1" s="1"/>
  <c r="L6" i="1"/>
  <c r="M6" i="1" s="1"/>
  <c r="L7" i="1"/>
  <c r="M7" i="1" s="1"/>
  <c r="L8" i="1"/>
  <c r="M8" i="1" s="1"/>
  <c r="L3" i="2"/>
  <c r="K3" i="2"/>
  <c r="M3" i="1"/>
  <c r="L3" i="1"/>
  <c r="L2" i="2"/>
  <c r="K2" i="2"/>
  <c r="M2" i="1"/>
  <c r="L2" i="1"/>
</calcChain>
</file>

<file path=xl/sharedStrings.xml><?xml version="1.0" encoding="utf-8"?>
<sst xmlns="http://schemas.openxmlformats.org/spreadsheetml/2006/main" count="37" uniqueCount="35">
  <si>
    <t>实交现金</t>
    <phoneticPr fontId="1" type="noConversion"/>
  </si>
  <si>
    <t>2020.01-12</t>
    <phoneticPr fontId="1" type="noConversion"/>
  </si>
  <si>
    <t>差异(公式-审核表)</t>
    <phoneticPr fontId="1" type="noConversion"/>
  </si>
  <si>
    <t>2020.01-06</t>
    <phoneticPr fontId="1" type="noConversion"/>
  </si>
  <si>
    <t>期初</t>
    <phoneticPr fontId="1" type="noConversion"/>
  </si>
  <si>
    <t>冲预收款
(现金审核表第2点第(1)小点)</t>
    <phoneticPr fontId="1" type="noConversion"/>
  </si>
  <si>
    <t>出院应收款
(现金审核表第12点)</t>
    <phoneticPr fontId="1" type="noConversion"/>
  </si>
  <si>
    <t>医院支付
(现金审核表第48点)</t>
    <phoneticPr fontId="1" type="noConversion"/>
  </si>
  <si>
    <t>医保结算
(现金审核表第11点)</t>
    <phoneticPr fontId="1" type="noConversion"/>
  </si>
  <si>
    <t>住院收入分科报表合计金额</t>
    <phoneticPr fontId="1" type="noConversion"/>
  </si>
  <si>
    <t>差异
(公式与在院费用结存差异)</t>
    <phoneticPr fontId="1" type="noConversion"/>
  </si>
  <si>
    <t>在院病人费用统计截止日期费用</t>
    <phoneticPr fontId="1" type="noConversion"/>
  </si>
  <si>
    <t>2020.01-07</t>
    <phoneticPr fontId="1" type="noConversion"/>
  </si>
  <si>
    <t>2020.01-06</t>
    <phoneticPr fontId="1" type="noConversion"/>
  </si>
  <si>
    <t>2020.01-08</t>
    <phoneticPr fontId="1" type="noConversion"/>
  </si>
  <si>
    <t>2020.01-09</t>
    <phoneticPr fontId="1" type="noConversion"/>
  </si>
  <si>
    <t>2020.01-10</t>
    <phoneticPr fontId="1" type="noConversion"/>
  </si>
  <si>
    <t>2020.01-11</t>
    <phoneticPr fontId="1" type="noConversion"/>
  </si>
  <si>
    <t>记账
(现金审核表第14点)</t>
    <phoneticPr fontId="1" type="noConversion"/>
  </si>
  <si>
    <t>减免
(现金审核表第13点)</t>
    <phoneticPr fontId="1" type="noConversion"/>
  </si>
  <si>
    <t>2020.01-08</t>
    <phoneticPr fontId="1" type="noConversion"/>
  </si>
  <si>
    <t>2020.01-09</t>
    <phoneticPr fontId="1" type="noConversion"/>
  </si>
  <si>
    <t>2020.01-10</t>
    <phoneticPr fontId="1" type="noConversion"/>
  </si>
  <si>
    <t>2020.01-11</t>
    <phoneticPr fontId="1" type="noConversion"/>
  </si>
  <si>
    <t>公式=期初-(冲预收款+记账+出院应收款+减免-医院支付)-医保结算+住院收入分科报表+医院支付</t>
    <phoneticPr fontId="1" type="noConversion"/>
  </si>
  <si>
    <t>预交金收入
(现金审核表第1点)</t>
    <phoneticPr fontId="1" type="noConversion"/>
  </si>
  <si>
    <t>预交金退出
(现金审核表第3点)</t>
    <phoneticPr fontId="1" type="noConversion"/>
  </si>
  <si>
    <t>冲预收款
(现金审核第2点1小点)</t>
    <phoneticPr fontId="1" type="noConversion"/>
  </si>
  <si>
    <t>现金暂存
(现金审核表第3点4小点)</t>
    <phoneticPr fontId="1" type="noConversion"/>
  </si>
  <si>
    <t>补交现金
(现金审核表第2点3小点)</t>
    <phoneticPr fontId="1" type="noConversion"/>
  </si>
  <si>
    <t>银行卡收入
(现金审核表第9点)</t>
    <phoneticPr fontId="1" type="noConversion"/>
  </si>
  <si>
    <t>医院支付
(现金审核表第48点)</t>
    <phoneticPr fontId="1" type="noConversion"/>
  </si>
  <si>
    <t>微信支付
(现金审核表A)</t>
    <phoneticPr fontId="1" type="noConversion"/>
  </si>
  <si>
    <t>支付宝支付
(现金审核表B)</t>
    <phoneticPr fontId="1" type="noConversion"/>
  </si>
  <si>
    <t>预交金收入-预交金退出+(冲预收款+补交现金+现金暂存-银行卡收入-医院支付)-微信支付-支付宝支付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</si>
</sst>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L1" sqref="L1"/>
    </sheetView>
  </sheetViews>
  <sheetFormatPr defaultRowHeight="14.25" x14ac:dyDescent="0.2"/>
  <cols>
    <col min="1" max="1" width="11" bestFit="1" customWidth="1"/>
    <col min="2" max="2" width="12.875" bestFit="1" customWidth="1"/>
    <col min="3" max="3" width="14.875" customWidth="1"/>
    <col min="4" max="5" width="12.875" bestFit="1" customWidth="1"/>
    <col min="7" max="7" width="13.875" customWidth="1"/>
    <col min="8" max="8" width="11" bestFit="1" customWidth="1"/>
    <col min="9" max="10" width="12.875" bestFit="1" customWidth="1"/>
    <col min="11" max="11" width="13.375" customWidth="1"/>
    <col min="12" max="12" width="31" customWidth="1"/>
    <col min="13" max="13" width="17.375" bestFit="1" customWidth="1"/>
  </cols>
  <sheetData>
    <row r="1" spans="1:13" ht="57" x14ac:dyDescent="0.2">
      <c r="B1" t="s">
        <v>0</v>
      </c>
      <c r="C1" s="1" t="s">
        <v>25</v>
      </c>
      <c r="D1" s="1" t="s">
        <v>26</v>
      </c>
      <c r="E1" s="1" t="s">
        <v>27</v>
      </c>
      <c r="F1" s="1" t="s">
        <v>29</v>
      </c>
      <c r="G1" s="1" t="s">
        <v>28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t="s">
        <v>2</v>
      </c>
    </row>
    <row r="2" spans="1:13" x14ac:dyDescent="0.2">
      <c r="A2" t="s">
        <v>1</v>
      </c>
      <c r="B2" s="2">
        <v>11691589.73</v>
      </c>
      <c r="C2" s="2">
        <v>30128208.559999999</v>
      </c>
      <c r="D2" s="2">
        <v>29606546.879999999</v>
      </c>
      <c r="E2" s="2">
        <v>23628029.190000001</v>
      </c>
      <c r="G2" s="2">
        <v>68824.83</v>
      </c>
      <c r="H2" s="2">
        <v>1500</v>
      </c>
      <c r="I2" s="2">
        <v>-5915490.0599999996</v>
      </c>
      <c r="J2" s="2">
        <v>12635464.91</v>
      </c>
      <c r="K2" s="2">
        <v>5805451.1200000001</v>
      </c>
      <c r="L2" s="3">
        <f>C2-D2+E2+F2+G2-H2-I2-J2-K2</f>
        <v>11691589.729999997</v>
      </c>
      <c r="M2" s="3">
        <f>L2-B2</f>
        <v>0</v>
      </c>
    </row>
    <row r="3" spans="1:13" x14ac:dyDescent="0.2">
      <c r="A3" t="s">
        <v>3</v>
      </c>
      <c r="B3" s="2">
        <v>6165334.8200000003</v>
      </c>
      <c r="C3" s="2">
        <v>14315964.27</v>
      </c>
      <c r="D3" s="2">
        <v>14289918.5</v>
      </c>
      <c r="E3" s="2">
        <v>11423753.140000001</v>
      </c>
      <c r="I3" s="2">
        <v>-2866165.36</v>
      </c>
      <c r="J3" s="2">
        <v>5399741.1299999999</v>
      </c>
      <c r="K3" s="2">
        <v>2750888.32</v>
      </c>
      <c r="L3" s="3">
        <f>C3-D3+E3+F3+G3-H3-I3-J3-K3</f>
        <v>6165334.8200000003</v>
      </c>
      <c r="M3" s="3">
        <f>L3-B3</f>
        <v>0</v>
      </c>
    </row>
    <row r="4" spans="1:13" x14ac:dyDescent="0.2">
      <c r="A4" t="s">
        <v>12</v>
      </c>
      <c r="B4" s="2">
        <v>6165334.8200000003</v>
      </c>
      <c r="C4" s="2">
        <v>14315964.27</v>
      </c>
      <c r="D4" s="2">
        <v>14289918.5</v>
      </c>
      <c r="E4" s="2">
        <v>11423753.140000001</v>
      </c>
      <c r="I4" s="2">
        <v>-2866165.36</v>
      </c>
      <c r="J4" s="2">
        <v>5399741.1299999999</v>
      </c>
      <c r="K4" s="2">
        <v>2750888.32</v>
      </c>
      <c r="L4" s="3">
        <f t="shared" ref="L4:L8" si="0">C4-D4+E4+F4+G4-H4-I4-J4-K4</f>
        <v>6165334.8200000003</v>
      </c>
      <c r="M4" s="3">
        <f t="shared" ref="M4:M8" si="1">L4-B4</f>
        <v>0</v>
      </c>
    </row>
    <row r="5" spans="1:13" x14ac:dyDescent="0.2">
      <c r="A5" t="s">
        <v>14</v>
      </c>
      <c r="B5" s="2">
        <v>8010675.6600000001</v>
      </c>
      <c r="C5" s="2">
        <v>19176661.59</v>
      </c>
      <c r="D5" s="2">
        <v>18904777.280000001</v>
      </c>
      <c r="E5" s="2">
        <v>15033722.99</v>
      </c>
      <c r="G5" s="2">
        <v>9098.5</v>
      </c>
      <c r="H5">
        <v>500</v>
      </c>
      <c r="I5" s="2">
        <v>-3867012.17</v>
      </c>
      <c r="J5" s="2">
        <v>7532892.3200000003</v>
      </c>
      <c r="K5" s="2">
        <v>3637649.99</v>
      </c>
      <c r="L5" s="3">
        <f t="shared" si="0"/>
        <v>8010675.6599999983</v>
      </c>
      <c r="M5" s="3">
        <f t="shared" si="1"/>
        <v>0</v>
      </c>
    </row>
    <row r="6" spans="1:13" x14ac:dyDescent="0.2">
      <c r="A6" t="s">
        <v>15</v>
      </c>
      <c r="B6" s="2">
        <v>8871821.2799999993</v>
      </c>
      <c r="C6" s="2">
        <v>21618541.539999999</v>
      </c>
      <c r="D6" s="2">
        <v>21492098.25</v>
      </c>
      <c r="E6" s="2">
        <v>16934076.789999999</v>
      </c>
      <c r="G6" s="2">
        <v>18766.23</v>
      </c>
      <c r="H6">
        <v>500</v>
      </c>
      <c r="I6" s="2">
        <v>-4544311.6100000003</v>
      </c>
      <c r="J6" s="2">
        <v>8679058.0999999996</v>
      </c>
      <c r="K6" s="2">
        <v>4072218.54</v>
      </c>
      <c r="L6" s="3">
        <f t="shared" si="0"/>
        <v>8871821.2799999975</v>
      </c>
      <c r="M6" s="3">
        <f t="shared" si="1"/>
        <v>0</v>
      </c>
    </row>
    <row r="7" spans="1:13" x14ac:dyDescent="0.2">
      <c r="A7" t="s">
        <v>16</v>
      </c>
      <c r="B7" s="2">
        <v>9630085.1500000004</v>
      </c>
      <c r="C7" s="2">
        <v>24331331.800000001</v>
      </c>
      <c r="D7" s="2">
        <v>23647477.93</v>
      </c>
      <c r="E7" s="2">
        <v>18646503.23</v>
      </c>
      <c r="G7" s="2">
        <v>28143.79</v>
      </c>
      <c r="H7" s="2">
        <v>1500</v>
      </c>
      <c r="I7" s="2">
        <v>-4977887.29</v>
      </c>
      <c r="J7" s="2">
        <v>10058267.59</v>
      </c>
      <c r="K7" s="2">
        <v>4646535.4400000004</v>
      </c>
      <c r="L7" s="3">
        <f t="shared" si="0"/>
        <v>9630085.1499999985</v>
      </c>
      <c r="M7" s="3">
        <f t="shared" si="1"/>
        <v>0</v>
      </c>
    </row>
    <row r="8" spans="1:13" x14ac:dyDescent="0.2">
      <c r="A8" t="s">
        <v>17</v>
      </c>
      <c r="B8" s="2">
        <v>10560371.74</v>
      </c>
      <c r="C8" s="2">
        <v>27217185.809999999</v>
      </c>
      <c r="D8" s="2">
        <v>26205046.190000001</v>
      </c>
      <c r="E8" s="2">
        <v>20683344.109999999</v>
      </c>
      <c r="G8" s="2">
        <v>40067.800000000003</v>
      </c>
      <c r="H8" s="2">
        <v>1500</v>
      </c>
      <c r="I8" s="2">
        <v>-5486690.6600000001</v>
      </c>
      <c r="J8" s="2">
        <v>11462419.279999999</v>
      </c>
      <c r="K8" s="2">
        <v>5197951.17</v>
      </c>
      <c r="L8" s="3">
        <f t="shared" si="0"/>
        <v>10560371.739999998</v>
      </c>
      <c r="M8" s="3">
        <f t="shared" si="1"/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K1" sqref="K1"/>
    </sheetView>
  </sheetViews>
  <sheetFormatPr defaultRowHeight="14.25" x14ac:dyDescent="0.2"/>
  <cols>
    <col min="1" max="1" width="11" bestFit="1" customWidth="1"/>
    <col min="2" max="2" width="11.75" bestFit="1" customWidth="1"/>
    <col min="3" max="3" width="12.875" bestFit="1" customWidth="1"/>
    <col min="4" max="4" width="10.25" bestFit="1" customWidth="1"/>
    <col min="5" max="5" width="11.875" customWidth="1"/>
    <col min="6" max="6" width="11" bestFit="1" customWidth="1"/>
    <col min="7" max="8" width="12.875" bestFit="1" customWidth="1"/>
    <col min="9" max="9" width="13.75" customWidth="1"/>
    <col min="10" max="10" width="17.5" customWidth="1"/>
    <col min="11" max="11" width="29.5" customWidth="1"/>
    <col min="12" max="12" width="14" customWidth="1"/>
  </cols>
  <sheetData>
    <row r="1" spans="1:12" ht="42.75" x14ac:dyDescent="0.2">
      <c r="B1" t="s">
        <v>4</v>
      </c>
      <c r="C1" s="1" t="s">
        <v>5</v>
      </c>
      <c r="D1" s="1" t="s">
        <v>18</v>
      </c>
      <c r="E1" s="1" t="s">
        <v>19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11</v>
      </c>
      <c r="K1" s="1" t="s">
        <v>24</v>
      </c>
      <c r="L1" s="1" t="s">
        <v>10</v>
      </c>
    </row>
    <row r="2" spans="1:12" x14ac:dyDescent="0.2">
      <c r="A2" t="s">
        <v>1</v>
      </c>
      <c r="B2" s="2">
        <v>5089152.5199999996</v>
      </c>
      <c r="C2" s="2">
        <v>23628029.190000001</v>
      </c>
      <c r="D2" s="2">
        <v>159927.12</v>
      </c>
      <c r="E2" s="2"/>
      <c r="F2" s="2">
        <v>759750.05</v>
      </c>
      <c r="G2" s="2">
        <v>-5915490.0599999996</v>
      </c>
      <c r="H2" s="2">
        <v>67412265.840000004</v>
      </c>
      <c r="I2" s="2">
        <v>91629714.219999999</v>
      </c>
      <c r="J2">
        <v>4758894.54</v>
      </c>
      <c r="K2" s="3">
        <f>B2-C2-D2-F2-G2-H2+I2+G2</f>
        <v>4758894.5399999944</v>
      </c>
      <c r="L2" s="3">
        <f>J2-K2</f>
        <v>0</v>
      </c>
    </row>
    <row r="3" spans="1:12" x14ac:dyDescent="0.2">
      <c r="A3" t="s">
        <v>13</v>
      </c>
      <c r="B3" s="2">
        <v>5089152.5199999996</v>
      </c>
      <c r="C3" s="2">
        <v>11423753.140000001</v>
      </c>
      <c r="D3" s="2">
        <v>82445.03</v>
      </c>
      <c r="E3" s="2"/>
      <c r="G3" s="2">
        <v>-2866165.36</v>
      </c>
      <c r="H3" s="2">
        <v>30336174.25</v>
      </c>
      <c r="I3" s="2">
        <v>43713976.560000002</v>
      </c>
      <c r="J3" s="2">
        <v>6960756.6600000001</v>
      </c>
      <c r="K3" s="3">
        <f>B3-C3-D3-F3-G3-H3+I3+G3</f>
        <v>6960756.6600000039</v>
      </c>
      <c r="L3" s="3">
        <f t="shared" ref="L3:L8" si="0">J3-K3</f>
        <v>0</v>
      </c>
    </row>
    <row r="4" spans="1:12" x14ac:dyDescent="0.2">
      <c r="A4" t="s">
        <v>12</v>
      </c>
      <c r="B4" s="2">
        <v>5089152.5199999996</v>
      </c>
      <c r="C4" s="2">
        <v>13401150.4</v>
      </c>
      <c r="D4" s="2">
        <v>82445.03</v>
      </c>
      <c r="E4" s="2"/>
      <c r="F4" s="2">
        <v>53615.75</v>
      </c>
      <c r="G4" s="2">
        <v>-3311640.33</v>
      </c>
      <c r="H4" s="2">
        <v>35604845</v>
      </c>
      <c r="I4" s="2">
        <v>51215516.740000002</v>
      </c>
      <c r="J4" s="2">
        <v>7162613.0800000001</v>
      </c>
      <c r="K4" s="3">
        <f>B4-C4-D4-F4-G4-H4+I4+G4</f>
        <v>7162613.0800000038</v>
      </c>
      <c r="L4" s="3">
        <f t="shared" si="0"/>
        <v>0</v>
      </c>
    </row>
    <row r="5" spans="1:12" x14ac:dyDescent="0.2">
      <c r="A5" t="s">
        <v>20</v>
      </c>
      <c r="B5" s="2">
        <v>5089152.5199999996</v>
      </c>
      <c r="C5" s="2">
        <v>15033722.99</v>
      </c>
      <c r="D5" s="2">
        <v>103132.83</v>
      </c>
      <c r="F5" s="2">
        <v>200049.24</v>
      </c>
      <c r="G5" s="2">
        <v>-3867012.17</v>
      </c>
      <c r="H5" s="2">
        <v>40850903.590000004</v>
      </c>
      <c r="I5" s="2">
        <v>58667269.840000004</v>
      </c>
      <c r="J5">
        <v>7568613.71</v>
      </c>
      <c r="K5" s="3">
        <f t="shared" ref="K5:K8" si="1">B5-C5-D5-F5-G5-H5+I5+G5</f>
        <v>7568613.7099999953</v>
      </c>
      <c r="L5" s="3">
        <f t="shared" si="0"/>
        <v>0</v>
      </c>
    </row>
    <row r="6" spans="1:12" x14ac:dyDescent="0.2">
      <c r="A6" t="s">
        <v>21</v>
      </c>
      <c r="B6" s="2">
        <v>5089152.5199999996</v>
      </c>
      <c r="C6" s="2">
        <v>16934076.789999999</v>
      </c>
      <c r="D6" s="2">
        <v>103132.83</v>
      </c>
      <c r="F6" s="2">
        <v>319817.38</v>
      </c>
      <c r="G6" s="2">
        <v>-4544311.6100000003</v>
      </c>
      <c r="H6" s="2">
        <v>46521911.140000001</v>
      </c>
      <c r="I6" s="2">
        <v>66241397.159999996</v>
      </c>
      <c r="J6">
        <v>7451611.5399999991</v>
      </c>
      <c r="K6" s="3">
        <f t="shared" si="1"/>
        <v>7451611.5399999982</v>
      </c>
      <c r="L6" s="3">
        <f t="shared" si="0"/>
        <v>0</v>
      </c>
    </row>
    <row r="7" spans="1:12" x14ac:dyDescent="0.2">
      <c r="A7" t="s">
        <v>22</v>
      </c>
      <c r="B7" s="2">
        <v>5089152.5199999996</v>
      </c>
      <c r="C7" s="2">
        <v>18646503.23</v>
      </c>
      <c r="D7" s="2">
        <v>159927.12</v>
      </c>
      <c r="F7" s="2">
        <v>438746.56</v>
      </c>
      <c r="G7" s="2">
        <v>-4977887.29</v>
      </c>
      <c r="H7" s="2">
        <v>51786935.049999997</v>
      </c>
      <c r="I7" s="2">
        <v>74079711.939999998</v>
      </c>
      <c r="J7" s="2">
        <v>8136752.5</v>
      </c>
      <c r="K7" s="3">
        <f t="shared" si="1"/>
        <v>8136752.4999999991</v>
      </c>
      <c r="L7" s="3">
        <f t="shared" si="0"/>
        <v>0</v>
      </c>
    </row>
    <row r="8" spans="1:12" x14ac:dyDescent="0.2">
      <c r="A8" t="s">
        <v>23</v>
      </c>
      <c r="B8" s="2">
        <v>5089152.5199999996</v>
      </c>
      <c r="C8" s="2">
        <v>20683344.109999999</v>
      </c>
      <c r="D8" s="2">
        <v>159927.12</v>
      </c>
      <c r="F8" s="2">
        <v>574238.61</v>
      </c>
      <c r="G8" s="2">
        <v>-5486690.6600000001</v>
      </c>
      <c r="H8" s="2">
        <v>57647972.549999997</v>
      </c>
      <c r="I8" s="2">
        <v>82947674.849999994</v>
      </c>
      <c r="J8" s="2">
        <v>8971344.9800000004</v>
      </c>
      <c r="K8" s="3">
        <f t="shared" si="1"/>
        <v>8971344.9800000004</v>
      </c>
      <c r="L8" s="3">
        <f t="shared" si="0"/>
        <v>0</v>
      </c>
    </row>
    <row r="19" spans="5:5" x14ac:dyDescent="0.2">
      <c r="E19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实交现金</vt:lpstr>
      <vt:lpstr>在院病人费用统计表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2021-02-07T08:25:55Z</dcterms:created>
  <dcterms:modified xsi:type="dcterms:W3CDTF">2021-02-08T01:11:41Z</dcterms:modified>
</cp:coreProperties>
</file>